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4900" windowHeight="15540" tabRatio="500" activeTab="1"/>
  </bookViews>
  <sheets>
    <sheet name="C-MORE Summer 2015 stats" sheetId="3" r:id="rId1"/>
    <sheet name="Sheet1" sheetId="1" r:id="rId2"/>
  </sheets>
  <externalReferences>
    <externalReference r:id="rId3"/>
  </externalReferences>
  <definedNames>
    <definedName name="_xlnm.Print_Area" localSheetId="0">'C-MORE Summer 2015 stats'!$A$1:$K$23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3" l="1"/>
  <c r="E19" i="3"/>
  <c r="F19" i="3"/>
  <c r="G19" i="3"/>
  <c r="H19" i="3"/>
  <c r="I19" i="3"/>
  <c r="J19" i="3"/>
  <c r="A19" i="3"/>
  <c r="D18" i="3"/>
  <c r="E18" i="3"/>
  <c r="F18" i="3"/>
  <c r="G18" i="3"/>
  <c r="H18" i="3"/>
  <c r="I18" i="3"/>
  <c r="J18" i="3"/>
  <c r="A18" i="3"/>
  <c r="D17" i="3"/>
  <c r="E17" i="3"/>
  <c r="F17" i="3"/>
  <c r="G17" i="3"/>
  <c r="H17" i="3"/>
  <c r="I17" i="3"/>
  <c r="J17" i="3"/>
  <c r="A17" i="3"/>
  <c r="D16" i="3"/>
  <c r="E16" i="3"/>
  <c r="F16" i="3"/>
  <c r="G16" i="3"/>
  <c r="H16" i="3"/>
  <c r="I16" i="3"/>
  <c r="J16" i="3"/>
  <c r="A16" i="3"/>
  <c r="D15" i="3"/>
  <c r="E15" i="3"/>
  <c r="F15" i="3"/>
  <c r="G15" i="3"/>
  <c r="H15" i="3"/>
  <c r="I15" i="3"/>
  <c r="J15" i="3"/>
  <c r="A15" i="3"/>
  <c r="D14" i="3"/>
  <c r="E14" i="3"/>
  <c r="F14" i="3"/>
  <c r="G14" i="3"/>
  <c r="H14" i="3"/>
  <c r="I14" i="3"/>
  <c r="J14" i="3"/>
  <c r="A14" i="3"/>
  <c r="D13" i="3"/>
  <c r="E13" i="3"/>
  <c r="F13" i="3"/>
  <c r="G13" i="3"/>
  <c r="H13" i="3"/>
  <c r="I13" i="3"/>
  <c r="J13" i="3"/>
  <c r="A13" i="3"/>
  <c r="D12" i="3"/>
  <c r="E12" i="3"/>
  <c r="F12" i="3"/>
  <c r="G12" i="3"/>
  <c r="H12" i="3"/>
  <c r="I12" i="3"/>
  <c r="J12" i="3"/>
  <c r="A12" i="3"/>
  <c r="D11" i="3"/>
  <c r="E11" i="3"/>
  <c r="F11" i="3"/>
  <c r="G11" i="3"/>
  <c r="H11" i="3"/>
  <c r="I11" i="3"/>
  <c r="J11" i="3"/>
  <c r="A11" i="3"/>
  <c r="D10" i="3"/>
  <c r="E10" i="3"/>
  <c r="F10" i="3"/>
  <c r="G10" i="3"/>
  <c r="H10" i="3"/>
  <c r="I10" i="3"/>
  <c r="J10" i="3"/>
  <c r="A10" i="3"/>
  <c r="D9" i="3"/>
  <c r="E9" i="3"/>
  <c r="F9" i="3"/>
  <c r="G9" i="3"/>
  <c r="H9" i="3"/>
  <c r="I9" i="3"/>
  <c r="J9" i="3"/>
  <c r="A9" i="3"/>
  <c r="D8" i="3"/>
  <c r="E8" i="3"/>
  <c r="F8" i="3"/>
  <c r="G8" i="3"/>
  <c r="H8" i="3"/>
  <c r="I8" i="3"/>
  <c r="J8" i="3"/>
  <c r="A8" i="3"/>
  <c r="D7" i="3"/>
  <c r="E7" i="3"/>
  <c r="F7" i="3"/>
  <c r="G7" i="3"/>
  <c r="H7" i="3"/>
  <c r="I7" i="3"/>
  <c r="J7" i="3"/>
  <c r="A7" i="3"/>
  <c r="D6" i="3"/>
  <c r="E6" i="3"/>
  <c r="F6" i="3"/>
  <c r="G6" i="3"/>
  <c r="H6" i="3"/>
  <c r="I6" i="3"/>
  <c r="J6" i="3"/>
  <c r="A6" i="3"/>
  <c r="D5" i="3"/>
  <c r="E5" i="3"/>
  <c r="F5" i="3"/>
  <c r="G5" i="3"/>
  <c r="H5" i="3"/>
  <c r="I5" i="3"/>
  <c r="J5" i="3"/>
  <c r="A5" i="3"/>
  <c r="D4" i="3"/>
  <c r="E4" i="3"/>
  <c r="F4" i="3"/>
  <c r="G4" i="3"/>
  <c r="H4" i="3"/>
  <c r="I4" i="3"/>
  <c r="J4" i="3"/>
  <c r="A4" i="3"/>
</calcChain>
</file>

<file path=xl/sharedStrings.xml><?xml version="1.0" encoding="utf-8"?>
<sst xmlns="http://schemas.openxmlformats.org/spreadsheetml/2006/main" count="29" uniqueCount="23">
  <si>
    <t xml:space="preserve"> Name</t>
  </si>
  <si>
    <t>Depth (m)</t>
  </si>
  <si>
    <t>Volume Filtered (L)</t>
  </si>
  <si>
    <t>C value (µg)</t>
  </si>
  <si>
    <t>C value (µg/L)</t>
  </si>
  <si>
    <t>C value (µmol/L)</t>
  </si>
  <si>
    <t>N value (µg)</t>
  </si>
  <si>
    <t>N value (µg/L)</t>
  </si>
  <si>
    <t>N value (µmol/L)</t>
  </si>
  <si>
    <t>C/N RATIO</t>
  </si>
  <si>
    <t>Comments</t>
  </si>
  <si>
    <t>C-MORE Summer Course 2015</t>
  </si>
  <si>
    <t>KM1509-2-26-6</t>
  </si>
  <si>
    <t>KM1509-2-26-8</t>
  </si>
  <si>
    <t>KM1509-2-26-10</t>
  </si>
  <si>
    <t>KM1509-2-26-12</t>
  </si>
  <si>
    <t>KM1509-2-26-14</t>
  </si>
  <si>
    <t>KM1509-2-26-16</t>
  </si>
  <si>
    <t>KM1509-2-26-19</t>
  </si>
  <si>
    <t>KM1509-2-26-21</t>
  </si>
  <si>
    <t>Average</t>
  </si>
  <si>
    <t>Depth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</si>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</sst>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2" fontId="2" fillId="0" borderId="0" xfId="1" applyNumberFormat="1" applyFont="1" applyAlignment="1">
      <alignment horizontal="center" wrapText="1"/>
    </xf>
    <xf numFmtId="2" fontId="2" fillId="0" borderId="0" xfId="1" applyNumberFormat="1" applyFont="1" applyAlignment="1">
      <alignment horizontal="center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2" fontId="1" fillId="0" borderId="0" xfId="1" applyNumberFormat="1"/>
    <xf numFmtId="0" fontId="4" fillId="0" borderId="0" xfId="1" applyFont="1" applyAlignment="1">
      <alignment horizontal="center"/>
    </xf>
    <xf numFmtId="0" fontId="5" fillId="0" borderId="0" xfId="1" applyFont="1"/>
    <xf numFmtId="0" fontId="1" fillId="0" borderId="0" xfId="1" applyFont="1"/>
    <xf numFmtId="0" fontId="2" fillId="0" borderId="0" xfId="1" applyFont="1" applyFill="1"/>
    <xf numFmtId="0" fontId="4" fillId="0" borderId="0" xfId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5" fillId="0" borderId="0" xfId="1" applyFont="1" applyFill="1"/>
    <xf numFmtId="0" fontId="1" fillId="0" borderId="0" xfId="1" applyFont="1" applyFill="1"/>
    <xf numFmtId="1" fontId="4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0" fontId="8" fillId="0" borderId="0" xfId="0" applyFont="1"/>
    <xf numFmtId="0" fontId="1" fillId="0" borderId="0" xfId="1" applyFill="1"/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FF0000"/>
                </a:solidFill>
              </a:rPr>
              <a:t>C-MORE</a:t>
            </a:r>
            <a:r>
              <a:rPr lang="en-US" baseline="0">
                <a:solidFill>
                  <a:srgbClr val="FF0000"/>
                </a:solidFill>
              </a:rPr>
              <a:t> Summer 2015</a:t>
            </a:r>
            <a:r>
              <a:rPr lang="en-US"/>
              <a:t> PC</a:t>
            </a:r>
          </a:p>
        </c:rich>
      </c:tx>
      <c:layout>
        <c:manualLayout>
          <c:xMode val="edge"/>
          <c:yMode val="edge"/>
          <c:x val="0.345030243861027"/>
          <c:y val="0.03252025562022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7421988918"/>
          <c:y val="0.230352913154517"/>
          <c:w val="0.741717548464337"/>
          <c:h val="0.712739013642802"/>
        </c:manualLayout>
      </c:layout>
      <c:scatterChart>
        <c:scatterStyle val="lineMarker"/>
        <c:varyColors val="0"/>
        <c:ser>
          <c:idx val="2"/>
          <c:order val="4"/>
          <c:spPr>
            <a:ln w="12700">
              <a:solidFill>
                <a:srgbClr val="000080"/>
              </a:solidFill>
              <a:prstDash val="solid"/>
            </a:ln>
          </c:spPr>
          <c:xVal>
            <c:numRef>
              <c:f>'C-MORE Summer 2015 stats'!$F$4:$F$11</c:f>
              <c:numCache>
                <c:formatCode>0.00</c:formatCode>
                <c:ptCount val="8"/>
                <c:pt idx="0">
                  <c:v>1.1950622361309</c:v>
                </c:pt>
                <c:pt idx="1">
                  <c:v>1.330788597777847</c:v>
                </c:pt>
                <c:pt idx="2">
                  <c:v>1.806333553770486</c:v>
                </c:pt>
                <c:pt idx="3">
                  <c:v>2.174302800902209</c:v>
                </c:pt>
                <c:pt idx="4">
                  <c:v>2.358287424468072</c:v>
                </c:pt>
                <c:pt idx="5">
                  <c:v>2.470890035612205</c:v>
                </c:pt>
                <c:pt idx="6">
                  <c:v>2.696095257900473</c:v>
                </c:pt>
                <c:pt idx="7">
                  <c:v>1.941054534960789</c:v>
                </c:pt>
              </c:numCache>
            </c:numRef>
          </c:xVal>
          <c:yVal>
            <c:numRef>
              <c:f>'C-MORE Summer 2015 stats'!$B$4:$B$11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5"/>
          <c:order val="5"/>
          <c:xVal>
            <c:numRef>
              <c:f>'C-MORE Summer 2015 stats'!$F$12:$F$19</c:f>
              <c:numCache>
                <c:formatCode>0.00</c:formatCode>
                <c:ptCount val="8"/>
                <c:pt idx="0">
                  <c:v>0.967846252929344</c:v>
                </c:pt>
                <c:pt idx="1">
                  <c:v>1.247342019876391</c:v>
                </c:pt>
                <c:pt idx="2">
                  <c:v>1.856602576602688</c:v>
                </c:pt>
                <c:pt idx="3">
                  <c:v>2.181340464098718</c:v>
                </c:pt>
                <c:pt idx="4">
                  <c:v>2.340190576248478</c:v>
                </c:pt>
                <c:pt idx="5">
                  <c:v>2.516132156161188</c:v>
                </c:pt>
                <c:pt idx="6">
                  <c:v>2.275846227023259</c:v>
                </c:pt>
                <c:pt idx="7">
                  <c:v>2.036565678341974</c:v>
                </c:pt>
              </c:numCache>
            </c:numRef>
          </c:xVal>
          <c:yVal>
            <c:numRef>
              <c:f>'C-MORE Summer 2015 stats'!$B$12:$B$19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6"/>
          <c:order val="6"/>
          <c:tx>
            <c:v>5</c:v>
          </c:tx>
          <c:xVal>
            <c:numRef>
              <c:f>'C-MORE Summer 2015 stats'!$F$20:$F$27</c:f>
              <c:numCache>
                <c:formatCode>0.00</c:formatCode>
                <c:ptCount val="8"/>
                <c:pt idx="0">
                  <c:v>1.110081441180852</c:v>
                </c:pt>
                <c:pt idx="1">
                  <c:v>1.312862146734337</c:v>
                </c:pt>
                <c:pt idx="2">
                  <c:v>1.869752442582714</c:v>
                </c:pt>
                <c:pt idx="3">
                  <c:v>2.080604021989074</c:v>
                </c:pt>
                <c:pt idx="4">
                  <c:v>2.362075747608091</c:v>
                </c:pt>
                <c:pt idx="5">
                  <c:v>2.523493224665591</c:v>
                </c:pt>
                <c:pt idx="6">
                  <c:v>2.529546380055248</c:v>
                </c:pt>
                <c:pt idx="7">
                  <c:v>2.349969436828778</c:v>
                </c:pt>
              </c:numCache>
            </c:numRef>
          </c:xVal>
          <c:yVal>
            <c:numRef>
              <c:f>'C-MORE Summer 2015 stats'!$B$20:$B$27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7"/>
          <c:order val="7"/>
          <c:tx>
            <c:v>Average</c:v>
          </c:tx>
          <c:errBars>
            <c:errDir val="x"/>
            <c:errBarType val="both"/>
            <c:errValType val="cust"/>
            <c:noEndCap val="0"/>
            <c:plus>
              <c:numRef>
                <c:f>'C-MORE Summer 2015 stats'!$D$29:$D$36</c:f>
                <c:numCache>
                  <c:formatCode>General</c:formatCode>
                  <c:ptCount val="8"/>
                </c:numCache>
              </c:numRef>
            </c:plus>
            <c:minus>
              <c:numRef>
                <c:f>'C-MORE Summer 2015 stats'!$D$29:$D$36</c:f>
                <c:numCache>
                  <c:formatCode>General</c:formatCode>
                  <c:ptCount val="8"/>
                </c:numCache>
              </c:numRef>
            </c:minus>
            <c:spPr>
              <a:ln>
                <a:solidFill>
                  <a:schemeClr val="tx1">
                    <a:alpha val="0"/>
                  </a:schemeClr>
                </a:solidFill>
              </a:ln>
            </c:spPr>
          </c:errBars>
          <c:xVal>
            <c:numRef>
              <c:f>'C-MORE Summer 2015 stats'!$C$29:$C$36</c:f>
              <c:numCache>
                <c:formatCode>0.00</c:formatCode>
                <c:ptCount val="8"/>
              </c:numCache>
            </c:numRef>
          </c:xVal>
          <c:yVal>
            <c:numRef>
              <c:f>'C-MORE Summer 2015 stats'!$B$29:$B$36</c:f>
              <c:numCache>
                <c:formatCode>General</c:formatCode>
                <c:ptCount val="8"/>
              </c:numCache>
            </c:numRef>
          </c:yVal>
          <c:smooth val="0"/>
        </c:ser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'C-MORE Summer 2015 stats'!$F$4:$F$11</c:f>
              <c:numCache>
                <c:formatCode>0.00</c:formatCode>
                <c:ptCount val="8"/>
                <c:pt idx="0">
                  <c:v>1.1950622361309</c:v>
                </c:pt>
                <c:pt idx="1">
                  <c:v>1.330788597777847</c:v>
                </c:pt>
                <c:pt idx="2">
                  <c:v>1.806333553770486</c:v>
                </c:pt>
                <c:pt idx="3">
                  <c:v>2.174302800902209</c:v>
                </c:pt>
                <c:pt idx="4">
                  <c:v>2.358287424468072</c:v>
                </c:pt>
                <c:pt idx="5">
                  <c:v>2.470890035612205</c:v>
                </c:pt>
                <c:pt idx="6">
                  <c:v>2.696095257900473</c:v>
                </c:pt>
                <c:pt idx="7">
                  <c:v>1.941054534960789</c:v>
                </c:pt>
              </c:numCache>
            </c:numRef>
          </c:xVal>
          <c:yVal>
            <c:numRef>
              <c:f>'C-MORE Summer 2015 stats'!$B$4:$B$11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3"/>
          <c:order val="1"/>
          <c:xVal>
            <c:numRef>
              <c:f>'C-MORE Summer 2015 stats'!$F$12:$F$19</c:f>
              <c:numCache>
                <c:formatCode>0.00</c:formatCode>
                <c:ptCount val="8"/>
                <c:pt idx="0">
                  <c:v>0.967846252929344</c:v>
                </c:pt>
                <c:pt idx="1">
                  <c:v>1.247342019876391</c:v>
                </c:pt>
                <c:pt idx="2">
                  <c:v>1.856602576602688</c:v>
                </c:pt>
                <c:pt idx="3">
                  <c:v>2.181340464098718</c:v>
                </c:pt>
                <c:pt idx="4">
                  <c:v>2.340190576248478</c:v>
                </c:pt>
                <c:pt idx="5">
                  <c:v>2.516132156161188</c:v>
                </c:pt>
                <c:pt idx="6">
                  <c:v>2.275846227023259</c:v>
                </c:pt>
                <c:pt idx="7">
                  <c:v>2.036565678341974</c:v>
                </c:pt>
              </c:numCache>
            </c:numRef>
          </c:xVal>
          <c:yVal>
            <c:numRef>
              <c:f>'C-MORE Summer 2015 stats'!$B$12:$B$19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4"/>
          <c:order val="2"/>
          <c:tx>
            <c:v>5</c:v>
          </c:tx>
          <c:xVal>
            <c:numRef>
              <c:f>'C-MORE Summer 2015 stats'!$F$20:$F$27</c:f>
              <c:numCache>
                <c:formatCode>0.00</c:formatCode>
                <c:ptCount val="8"/>
                <c:pt idx="0">
                  <c:v>1.110081441180852</c:v>
                </c:pt>
                <c:pt idx="1">
                  <c:v>1.312862146734337</c:v>
                </c:pt>
                <c:pt idx="2">
                  <c:v>1.869752442582714</c:v>
                </c:pt>
                <c:pt idx="3">
                  <c:v>2.080604021989074</c:v>
                </c:pt>
                <c:pt idx="4">
                  <c:v>2.362075747608091</c:v>
                </c:pt>
                <c:pt idx="5">
                  <c:v>2.523493224665591</c:v>
                </c:pt>
                <c:pt idx="6">
                  <c:v>2.529546380055248</c:v>
                </c:pt>
                <c:pt idx="7">
                  <c:v>2.349969436828778</c:v>
                </c:pt>
              </c:numCache>
            </c:numRef>
          </c:xVal>
          <c:yVal>
            <c:numRef>
              <c:f>'C-MORE Summer 2015 stats'!$B$20:$B$27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1"/>
          <c:order val="3"/>
          <c:tx>
            <c:v>Average</c:v>
          </c:tx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'C-MORE Summer 2015 stats'!$D$29:$D$36</c:f>
                <c:numCache>
                  <c:formatCode>General</c:formatCode>
                  <c:ptCount val="8"/>
                </c:numCache>
              </c:numRef>
            </c:plus>
            <c:minus>
              <c:numRef>
                <c:f>'C-MORE Summer 2015 stats'!$D$29:$D$36</c:f>
                <c:numCache>
                  <c:formatCode>General</c:formatCode>
                  <c:ptCount val="8"/>
                </c:numCache>
              </c:numRef>
            </c:minus>
          </c:errBars>
          <c:xVal>
            <c:numRef>
              <c:f>'C-MORE Summer 2015 stats'!$C$29:$C$36</c:f>
              <c:numCache>
                <c:formatCode>0.00</c:formatCode>
                <c:ptCount val="8"/>
              </c:numCache>
            </c:numRef>
          </c:xVal>
          <c:yVal>
            <c:numRef>
              <c:f>'C-MORE Summer 2015 stats'!$B$29:$B$36</c:f>
              <c:numCache>
                <c:formatCode>General</c:formatCode>
                <c:ptCount val="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020920"/>
        <c:axId val="2099349864"/>
      </c:scatterChart>
      <c:valAx>
        <c:axId val="2110020920"/>
        <c:scaling>
          <c:orientation val="minMax"/>
          <c:max val="3.0"/>
          <c:min val="0.0"/>
        </c:scaling>
        <c:delete val="0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C (µmol/L)</a:t>
                </a:r>
              </a:p>
            </c:rich>
          </c:tx>
          <c:layout>
            <c:manualLayout>
              <c:xMode val="edge"/>
              <c:yMode val="edge"/>
              <c:x val="0.464913513169344"/>
              <c:y val="0.1165314390049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349864"/>
        <c:crosses val="autoZero"/>
        <c:crossBetween val="midCat"/>
        <c:majorUnit val="1.0"/>
      </c:valAx>
      <c:valAx>
        <c:axId val="209934986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Depth (m)</a:t>
                </a:r>
              </a:p>
            </c:rich>
          </c:tx>
          <c:layout>
            <c:manualLayout>
              <c:xMode val="edge"/>
              <c:yMode val="edge"/>
              <c:x val="0.0467837510877178"/>
              <c:y val="0.523036631290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020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0000000000001" r="0.750000000000001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FF0000"/>
                </a:solidFill>
              </a:rPr>
              <a:t>C-MORE</a:t>
            </a:r>
            <a:r>
              <a:rPr lang="en-US" baseline="0">
                <a:solidFill>
                  <a:srgbClr val="FF0000"/>
                </a:solidFill>
              </a:rPr>
              <a:t> Summer 2015</a:t>
            </a:r>
            <a:r>
              <a:rPr lang="en-US"/>
              <a:t> PC:PN</a:t>
            </a:r>
          </a:p>
        </c:rich>
      </c:tx>
      <c:layout>
        <c:manualLayout>
          <c:xMode val="edge"/>
          <c:yMode val="edge"/>
          <c:x val="0.361980141633239"/>
          <c:y val="0.03359184940592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160269028871"/>
          <c:y val="0.223945417675504"/>
          <c:w val="0.749133858267717"/>
          <c:h val="0.7140412487198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'C-MORE Summer 2015 stats'!$J$4:$J$11</c:f>
              <c:numCache>
                <c:formatCode>0.00</c:formatCode>
                <c:ptCount val="8"/>
                <c:pt idx="0">
                  <c:v>5.794440122371919</c:v>
                </c:pt>
                <c:pt idx="1">
                  <c:v>5.67563669318548</c:v>
                </c:pt>
                <c:pt idx="2">
                  <c:v>5.831463458877274</c:v>
                </c:pt>
                <c:pt idx="3">
                  <c:v>6.665049813522334</c:v>
                </c:pt>
                <c:pt idx="4">
                  <c:v>6.124800510203005</c:v>
                </c:pt>
                <c:pt idx="5">
                  <c:v>6.301734743046138</c:v>
                </c:pt>
                <c:pt idx="6">
                  <c:v>6.239651567241117</c:v>
                </c:pt>
                <c:pt idx="7">
                  <c:v>6.46272487962806</c:v>
                </c:pt>
              </c:numCache>
            </c:numRef>
          </c:xVal>
          <c:yVal>
            <c:numRef>
              <c:f>'C-MORE Summer 2015 stats'!$B$4:$B$11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3"/>
          <c:order val="1"/>
          <c:xVal>
            <c:numRef>
              <c:f>'C-MORE Summer 2015 stats'!$J$12:$J$19</c:f>
              <c:numCache>
                <c:formatCode>0.00</c:formatCode>
                <c:ptCount val="8"/>
                <c:pt idx="0">
                  <c:v>5.436973556307437</c:v>
                </c:pt>
                <c:pt idx="1">
                  <c:v>6.047926566311912</c:v>
                </c:pt>
                <c:pt idx="2">
                  <c:v>6.181542788870761</c:v>
                </c:pt>
                <c:pt idx="3">
                  <c:v>5.956392114536677</c:v>
                </c:pt>
                <c:pt idx="4">
                  <c:v>6.782272805983006</c:v>
                </c:pt>
                <c:pt idx="5">
                  <c:v>6.574917850852358</c:v>
                </c:pt>
                <c:pt idx="6">
                  <c:v>6.463582233017526</c:v>
                </c:pt>
                <c:pt idx="7">
                  <c:v>6.47635658471673</c:v>
                </c:pt>
              </c:numCache>
            </c:numRef>
          </c:xVal>
          <c:yVal>
            <c:numRef>
              <c:f>'C-MORE Summer 2015 stats'!$B$12:$B$19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4"/>
          <c:order val="2"/>
          <c:xVal>
            <c:numRef>
              <c:f>'C-MORE Summer 2015 stats'!$J$20:$J$27</c:f>
              <c:numCache>
                <c:formatCode>0.00</c:formatCode>
                <c:ptCount val="8"/>
                <c:pt idx="0">
                  <c:v>6.510033957616249</c:v>
                </c:pt>
                <c:pt idx="1">
                  <c:v>6.315102327347075</c:v>
                </c:pt>
                <c:pt idx="2">
                  <c:v>6.507741144509754</c:v>
                </c:pt>
                <c:pt idx="3">
                  <c:v>6.799381512868728</c:v>
                </c:pt>
                <c:pt idx="4">
                  <c:v>6.652754611512555</c:v>
                </c:pt>
                <c:pt idx="5">
                  <c:v>6.627745304379823</c:v>
                </c:pt>
                <c:pt idx="6">
                  <c:v>6.603133393300678</c:v>
                </c:pt>
                <c:pt idx="7">
                  <c:v>6.575398151471294</c:v>
                </c:pt>
              </c:numCache>
            </c:numRef>
          </c:xVal>
          <c:yVal>
            <c:numRef>
              <c:f>'C-MORE Summer 2015 stats'!$B$20:$B$27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047624"/>
        <c:axId val="2102121432"/>
      </c:scatterChart>
      <c:valAx>
        <c:axId val="2100047624"/>
        <c:scaling>
          <c:orientation val="minMax"/>
          <c:max val="14.0"/>
          <c:min val="0.0"/>
        </c:scaling>
        <c:delete val="0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C/N by</a:t>
                </a:r>
                <a:r>
                  <a:rPr lang="en-US" baseline="0"/>
                  <a:t> mole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355420195117"/>
              <c:y val="0.1136954251686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121432"/>
        <c:crosses val="autoZero"/>
        <c:crossBetween val="midCat"/>
        <c:majorUnit val="2.0"/>
      </c:valAx>
      <c:valAx>
        <c:axId val="2102121432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416666666666667"/>
              <c:y val="0.521965117263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0047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0000000000001" r="0.750000000000001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FF0000"/>
                </a:solidFill>
              </a:rPr>
              <a:t>C-MORE</a:t>
            </a:r>
            <a:r>
              <a:rPr lang="en-US" baseline="0">
                <a:solidFill>
                  <a:srgbClr val="FF0000"/>
                </a:solidFill>
              </a:rPr>
              <a:t> Summer 2015 </a:t>
            </a:r>
            <a:r>
              <a:rPr lang="en-US"/>
              <a:t>PN</a:t>
            </a:r>
          </a:p>
        </c:rich>
      </c:tx>
      <c:layout>
        <c:manualLayout>
          <c:xMode val="edge"/>
          <c:yMode val="edge"/>
          <c:x val="0.38843072247548"/>
          <c:y val="0.03350506186726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491565620413"/>
          <c:y val="0.221649763472741"/>
          <c:w val="0.742885403787337"/>
          <c:h val="0.72422771553302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'C-MORE Summer 2015 stats'!$I$4:$I$11</c:f>
              <c:numCache>
                <c:formatCode>0.00</c:formatCode>
                <c:ptCount val="8"/>
                <c:pt idx="0">
                  <c:v>0.206242917502392</c:v>
                </c:pt>
                <c:pt idx="1">
                  <c:v>0.234473887198537</c:v>
                </c:pt>
                <c:pt idx="2">
                  <c:v>0.309756473054923</c:v>
                </c:pt>
                <c:pt idx="3">
                  <c:v>0.326224538711007</c:v>
                </c:pt>
                <c:pt idx="4">
                  <c:v>0.385039058911309</c:v>
                </c:pt>
                <c:pt idx="5">
                  <c:v>0.392096801335345</c:v>
                </c:pt>
                <c:pt idx="6">
                  <c:v>0.432090675071551</c:v>
                </c:pt>
                <c:pt idx="7">
                  <c:v>0.300346149822875</c:v>
                </c:pt>
              </c:numCache>
            </c:numRef>
          </c:xVal>
          <c:yVal>
            <c:numRef>
              <c:f>'C-MORE Summer 2015 stats'!$B$4:$B$11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'C-MORE Summer 2015 stats'!#REF!</c:f>
            </c:numRef>
          </c:xVal>
          <c:yVal>
            <c:numRef>
              <c:f>'C-MORE Summer 2015 stats'!#REF!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'C-MORE Summer 2015 stats'!#REF!</c:f>
            </c:numRef>
          </c:xVal>
          <c:yVal>
            <c:numRef>
              <c:f>'C-MORE Summer 2015 stats'!$B$12:$B$19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3"/>
          <c:order val="3"/>
          <c:xVal>
            <c:numRef>
              <c:f>'C-MORE Summer 2015 stats'!$I$12:$I$19</c:f>
              <c:numCache>
                <c:formatCode>0.00</c:formatCode>
                <c:ptCount val="8"/>
                <c:pt idx="0">
                  <c:v>0.178011947806247</c:v>
                </c:pt>
                <c:pt idx="1">
                  <c:v>0.206242917502392</c:v>
                </c:pt>
                <c:pt idx="2">
                  <c:v>0.300346149822875</c:v>
                </c:pt>
                <c:pt idx="3">
                  <c:v>0.366218412447213</c:v>
                </c:pt>
                <c:pt idx="4">
                  <c:v>0.345045185175104</c:v>
                </c:pt>
                <c:pt idx="5">
                  <c:v>0.382686478103297</c:v>
                </c:pt>
                <c:pt idx="6">
                  <c:v>0.35210292759914</c:v>
                </c:pt>
                <c:pt idx="7">
                  <c:v>0.314461634670947</c:v>
                </c:pt>
              </c:numCache>
            </c:numRef>
          </c:xVal>
          <c:yVal>
            <c:numRef>
              <c:f>'C-MORE Summer 2015 stats'!$B$12:$B$19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ser>
          <c:idx val="4"/>
          <c:order val="4"/>
          <c:xVal>
            <c:numRef>
              <c:f>'C-MORE Summer 2015 stats'!$I$20:$I$27</c:f>
              <c:numCache>
                <c:formatCode>0.00</c:formatCode>
                <c:ptCount val="8"/>
                <c:pt idx="0">
                  <c:v>0.170518533145613</c:v>
                </c:pt>
                <c:pt idx="1">
                  <c:v>0.207892458218624</c:v>
                </c:pt>
                <c:pt idx="2">
                  <c:v>0.287312048998772</c:v>
                </c:pt>
                <c:pt idx="3">
                  <c:v>0.305999011535278</c:v>
                </c:pt>
                <c:pt idx="4">
                  <c:v>0.355052288193605</c:v>
                </c:pt>
                <c:pt idx="5">
                  <c:v>0.3807468616813</c:v>
                </c:pt>
                <c:pt idx="6">
                  <c:v>0.383082731998363</c:v>
                </c:pt>
                <c:pt idx="7">
                  <c:v>0.357388158510668</c:v>
                </c:pt>
              </c:numCache>
            </c:numRef>
          </c:xVal>
          <c:yVal>
            <c:numRef>
              <c:f>'C-MORE Summer 2015 stats'!$B$20:$B$27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863496"/>
        <c:axId val="2113493880"/>
      </c:scatterChart>
      <c:valAx>
        <c:axId val="2101863496"/>
        <c:scaling>
          <c:orientation val="minMax"/>
          <c:max val="0.6"/>
          <c:min val="0.0"/>
        </c:scaling>
        <c:delete val="0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N</a:t>
                </a:r>
                <a:r>
                  <a:rPr lang="en-US" sz="800" baseline="0"/>
                  <a:t> (µmol/L)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0.407714923792421"/>
              <c:y val="0.116838582677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493880"/>
        <c:crosses val="autoZero"/>
        <c:crossBetween val="midCat"/>
        <c:majorUnit val="0.1"/>
      </c:valAx>
      <c:valAx>
        <c:axId val="2113493880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Depth (m)</a:t>
                </a:r>
              </a:p>
            </c:rich>
          </c:tx>
          <c:layout>
            <c:manualLayout>
              <c:xMode val="edge"/>
              <c:yMode val="edge"/>
              <c:x val="0.0440772206105816"/>
              <c:y val="0.518041901012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8634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0000000000001" r="0.750000000000001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FF0000"/>
                </a:solidFill>
              </a:rPr>
              <a:t>C-MORE</a:t>
            </a:r>
            <a:r>
              <a:rPr lang="en-US" baseline="0">
                <a:solidFill>
                  <a:srgbClr val="FF0000"/>
                </a:solidFill>
              </a:rPr>
              <a:t> Summer 2015</a:t>
            </a:r>
            <a:r>
              <a:rPr lang="en-US"/>
              <a:t> PC</a:t>
            </a:r>
          </a:p>
        </c:rich>
      </c:tx>
      <c:layout>
        <c:manualLayout>
          <c:xMode val="edge"/>
          <c:yMode val="edge"/>
          <c:x val="0.345030243861027"/>
          <c:y val="0.03252025562022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7421988918"/>
          <c:y val="0.230352913154517"/>
          <c:w val="0.741717548464337"/>
          <c:h val="0.712739013642802"/>
        </c:manualLayout>
      </c:layout>
      <c:scatterChart>
        <c:scatterStyle val="lineMarker"/>
        <c:varyColors val="0"/>
        <c:ser>
          <c:idx val="0"/>
          <c:order val="0"/>
          <c:errBars>
            <c:errDir val="x"/>
            <c:errBarType val="both"/>
            <c:errValType val="cust"/>
            <c:noEndCap val="1"/>
            <c:plus>
              <c:numRef>
                <c:f>Sheet1!$C$2:$C$9</c:f>
                <c:numCache>
                  <c:formatCode>General</c:formatCode>
                  <c:ptCount val="8"/>
                  <c:pt idx="0">
                    <c:v>0.11</c:v>
                  </c:pt>
                  <c:pt idx="1">
                    <c:v>0.043927167</c:v>
                  </c:pt>
                  <c:pt idx="2">
                    <c:v>0.033471005</c:v>
                  </c:pt>
                  <c:pt idx="3">
                    <c:v>0.056238807</c:v>
                  </c:pt>
                  <c:pt idx="4">
                    <c:v>0.01169621</c:v>
                  </c:pt>
                  <c:pt idx="5">
                    <c:v>0.028484295</c:v>
                  </c:pt>
                  <c:pt idx="6">
                    <c:v>0.211625276</c:v>
                  </c:pt>
                  <c:pt idx="7">
                    <c:v>0.213914193</c:v>
                  </c:pt>
                </c:numCache>
              </c:numRef>
            </c:plus>
            <c:minus>
              <c:numRef>
                <c:f>Sheet1!$C$2:$C$9</c:f>
                <c:numCache>
                  <c:formatCode>General</c:formatCode>
                  <c:ptCount val="8"/>
                  <c:pt idx="0">
                    <c:v>0.11</c:v>
                  </c:pt>
                  <c:pt idx="1">
                    <c:v>0.043927167</c:v>
                  </c:pt>
                  <c:pt idx="2">
                    <c:v>0.033471005</c:v>
                  </c:pt>
                  <c:pt idx="3">
                    <c:v>0.056238807</c:v>
                  </c:pt>
                  <c:pt idx="4">
                    <c:v>0.01169621</c:v>
                  </c:pt>
                  <c:pt idx="5">
                    <c:v>0.028484295</c:v>
                  </c:pt>
                  <c:pt idx="6">
                    <c:v>0.211625276</c:v>
                  </c:pt>
                  <c:pt idx="7">
                    <c:v>0.213914193</c:v>
                  </c:pt>
                </c:numCache>
              </c:numRef>
            </c:minus>
          </c:errBars>
          <c:xVal>
            <c:numRef>
              <c:f>Sheet1!$B$2:$B$9</c:f>
              <c:numCache>
                <c:formatCode>0.00</c:formatCode>
                <c:ptCount val="8"/>
                <c:pt idx="0">
                  <c:v>1.09</c:v>
                </c:pt>
                <c:pt idx="1">
                  <c:v>1.3</c:v>
                </c:pt>
                <c:pt idx="2">
                  <c:v>1.84</c:v>
                </c:pt>
                <c:pt idx="3">
                  <c:v>2.15</c:v>
                </c:pt>
                <c:pt idx="4">
                  <c:v>2.35</c:v>
                </c:pt>
                <c:pt idx="5">
                  <c:v>2.5</c:v>
                </c:pt>
                <c:pt idx="6">
                  <c:v>2.5</c:v>
                </c:pt>
                <c:pt idx="7">
                  <c:v>2.11</c:v>
                </c:pt>
              </c:numCache>
            </c:numRef>
          </c:xVal>
          <c:yVal>
            <c:numRef>
              <c:f>Sheet1!$A$2:$A$9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527992"/>
        <c:axId val="2090974376"/>
      </c:scatterChart>
      <c:valAx>
        <c:axId val="2113527992"/>
        <c:scaling>
          <c:orientation val="minMax"/>
          <c:max val="3.0"/>
          <c:min val="0.0"/>
        </c:scaling>
        <c:delete val="0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C (µmol/L)</a:t>
                </a:r>
              </a:p>
            </c:rich>
          </c:tx>
          <c:layout>
            <c:manualLayout>
              <c:xMode val="edge"/>
              <c:yMode val="edge"/>
              <c:x val="0.464913513169344"/>
              <c:y val="0.1165314390049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974376"/>
        <c:crosses val="autoZero"/>
        <c:crossBetween val="midCat"/>
        <c:majorUnit val="1.0"/>
      </c:valAx>
      <c:valAx>
        <c:axId val="2090974376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Depth (m)</a:t>
                </a:r>
              </a:p>
            </c:rich>
          </c:tx>
          <c:layout>
            <c:manualLayout>
              <c:xMode val="edge"/>
              <c:yMode val="edge"/>
              <c:x val="0.0467837510877178"/>
              <c:y val="0.523036631290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527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0000000000001" r="0.750000000000001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FF0000"/>
                </a:solidFill>
              </a:rPr>
              <a:t>C-MORE</a:t>
            </a:r>
            <a:r>
              <a:rPr lang="en-US" baseline="0">
                <a:solidFill>
                  <a:srgbClr val="FF0000"/>
                </a:solidFill>
              </a:rPr>
              <a:t> Summer 2015 </a:t>
            </a:r>
            <a:r>
              <a:rPr lang="en-US"/>
              <a:t>PN</a:t>
            </a:r>
          </a:p>
        </c:rich>
      </c:tx>
      <c:layout>
        <c:manualLayout>
          <c:xMode val="edge"/>
          <c:yMode val="edge"/>
          <c:x val="0.38843072247548"/>
          <c:y val="0.03350506186726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491565620413"/>
          <c:y val="0.221649763472741"/>
          <c:w val="0.742885403787337"/>
          <c:h val="0.724227715533028"/>
        </c:manualLayout>
      </c:layout>
      <c:scatterChart>
        <c:scatterStyle val="lineMarker"/>
        <c:varyColors val="0"/>
        <c:ser>
          <c:idx val="0"/>
          <c:order val="0"/>
          <c:errBars>
            <c:errDir val="x"/>
            <c:errBarType val="both"/>
            <c:errValType val="cust"/>
            <c:noEndCap val="1"/>
            <c:plus>
              <c:numRef>
                <c:f>Sheet1!$C$12:$C$19</c:f>
                <c:numCache>
                  <c:formatCode>General</c:formatCode>
                  <c:ptCount val="8"/>
                  <c:pt idx="0">
                    <c:v>0.0188386595017255</c:v>
                  </c:pt>
                  <c:pt idx="1">
                    <c:v>0.01584445750188</c:v>
                  </c:pt>
                  <c:pt idx="2">
                    <c:v>0.0112708631644962</c:v>
                  </c:pt>
                  <c:pt idx="3">
                    <c:v>0.0306457124030861</c:v>
                  </c:pt>
                  <c:pt idx="4">
                    <c:v>0.0208120896969629</c:v>
                  </c:pt>
                  <c:pt idx="5">
                    <c:v>0.00607093382913722</c:v>
                  </c:pt>
                  <c:pt idx="6">
                    <c:v>0.0403310602195318</c:v>
                  </c:pt>
                  <c:pt idx="7">
                    <c:v>0.0297089327660796</c:v>
                  </c:pt>
                </c:numCache>
              </c:numRef>
            </c:plus>
            <c:minus>
              <c:numRef>
                <c:f>Sheet1!$C$12:$C$19</c:f>
                <c:numCache>
                  <c:formatCode>General</c:formatCode>
                  <c:ptCount val="8"/>
                  <c:pt idx="0">
                    <c:v>0.0188386595017255</c:v>
                  </c:pt>
                  <c:pt idx="1">
                    <c:v>0.01584445750188</c:v>
                  </c:pt>
                  <c:pt idx="2">
                    <c:v>0.0112708631644962</c:v>
                  </c:pt>
                  <c:pt idx="3">
                    <c:v>0.0306457124030861</c:v>
                  </c:pt>
                  <c:pt idx="4">
                    <c:v>0.0208120896969629</c:v>
                  </c:pt>
                  <c:pt idx="5">
                    <c:v>0.00607093382913722</c:v>
                  </c:pt>
                  <c:pt idx="6">
                    <c:v>0.0403310602195318</c:v>
                  </c:pt>
                  <c:pt idx="7">
                    <c:v>0.0297089327660796</c:v>
                  </c:pt>
                </c:numCache>
              </c:numRef>
            </c:minus>
          </c:errBars>
          <c:xVal>
            <c:numRef>
              <c:f>Sheet1!$B$12:$B$19</c:f>
              <c:numCache>
                <c:formatCode>General</c:formatCode>
                <c:ptCount val="8"/>
                <c:pt idx="0">
                  <c:v>0.184924466151417</c:v>
                </c:pt>
                <c:pt idx="1">
                  <c:v>0.216203087639851</c:v>
                </c:pt>
                <c:pt idx="2">
                  <c:v>0.299138223958857</c:v>
                </c:pt>
                <c:pt idx="3">
                  <c:v>0.332813987564499</c:v>
                </c:pt>
                <c:pt idx="4">
                  <c:v>0.361712177426673</c:v>
                </c:pt>
                <c:pt idx="5">
                  <c:v>0.385176713706648</c:v>
                </c:pt>
                <c:pt idx="6">
                  <c:v>0.389092111556351</c:v>
                </c:pt>
                <c:pt idx="7">
                  <c:v>0.32406531433483</c:v>
                </c:pt>
              </c:numCache>
            </c:numRef>
          </c:xVal>
          <c:yVal>
            <c:numRef>
              <c:f>Sheet1!$A$12:$A$19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148040"/>
        <c:axId val="2105236104"/>
      </c:scatterChart>
      <c:valAx>
        <c:axId val="2101148040"/>
        <c:scaling>
          <c:orientation val="minMax"/>
          <c:max val="0.6"/>
          <c:min val="0.0"/>
        </c:scaling>
        <c:delete val="0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N</a:t>
                </a:r>
                <a:r>
                  <a:rPr lang="en-US" sz="800" baseline="0"/>
                  <a:t> (µmol/L)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0.407714923792421"/>
              <c:y val="0.116838582677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236104"/>
        <c:crosses val="autoZero"/>
        <c:crossBetween val="midCat"/>
        <c:majorUnit val="0.1"/>
      </c:valAx>
      <c:valAx>
        <c:axId val="2105236104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Depth (m)</a:t>
                </a:r>
              </a:p>
            </c:rich>
          </c:tx>
          <c:layout>
            <c:manualLayout>
              <c:xMode val="edge"/>
              <c:yMode val="edge"/>
              <c:x val="0.0440772206105816"/>
              <c:y val="0.518041901012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148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0000000000001" r="0.750000000000001" t="1.0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FF0000"/>
                </a:solidFill>
              </a:rPr>
              <a:t>C-MORE</a:t>
            </a:r>
            <a:r>
              <a:rPr lang="en-US" baseline="0">
                <a:solidFill>
                  <a:srgbClr val="FF0000"/>
                </a:solidFill>
              </a:rPr>
              <a:t> Summer 2015</a:t>
            </a:r>
            <a:r>
              <a:rPr lang="en-US"/>
              <a:t> PC:PN</a:t>
            </a:r>
          </a:p>
        </c:rich>
      </c:tx>
      <c:layout>
        <c:manualLayout>
          <c:xMode val="edge"/>
          <c:yMode val="edge"/>
          <c:x val="0.361980141633239"/>
          <c:y val="0.03359184940592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160269028871"/>
          <c:y val="0.223945417675504"/>
          <c:w val="0.749133858267717"/>
          <c:h val="0.71404124871988"/>
        </c:manualLayout>
      </c:layout>
      <c:scatterChart>
        <c:scatterStyle val="line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Sheet1!$C$22:$C$29</c:f>
                <c:numCache>
                  <c:formatCode>General</c:formatCode>
                  <c:ptCount val="8"/>
                  <c:pt idx="0">
                    <c:v>0.546399656501638</c:v>
                  </c:pt>
                  <c:pt idx="1">
                    <c:v>0.321169460511348</c:v>
                  </c:pt>
                  <c:pt idx="2">
                    <c:v>0.338209110017923</c:v>
                  </c:pt>
                  <c:pt idx="3">
                    <c:v>0.452929697539837</c:v>
                  </c:pt>
                  <c:pt idx="4">
                    <c:v>0.348276785403671</c:v>
                  </c:pt>
                  <c:pt idx="5">
                    <c:v>0.174977444421638</c:v>
                  </c:pt>
                  <c:pt idx="6">
                    <c:v>0.183365985253097</c:v>
                  </c:pt>
                  <c:pt idx="7">
                    <c:v>0.0614956929612189</c:v>
                  </c:pt>
                </c:numCache>
              </c:numRef>
            </c:plus>
            <c:minus>
              <c:numRef>
                <c:f>Sheet1!$C$22:$C$29</c:f>
                <c:numCache>
                  <c:formatCode>General</c:formatCode>
                  <c:ptCount val="8"/>
                  <c:pt idx="0">
                    <c:v>0.546399656501638</c:v>
                  </c:pt>
                  <c:pt idx="1">
                    <c:v>0.321169460511348</c:v>
                  </c:pt>
                  <c:pt idx="2">
                    <c:v>0.338209110017923</c:v>
                  </c:pt>
                  <c:pt idx="3">
                    <c:v>0.452929697539837</c:v>
                  </c:pt>
                  <c:pt idx="4">
                    <c:v>0.348276785403671</c:v>
                  </c:pt>
                  <c:pt idx="5">
                    <c:v>0.174977444421638</c:v>
                  </c:pt>
                  <c:pt idx="6">
                    <c:v>0.183365985253097</c:v>
                  </c:pt>
                  <c:pt idx="7">
                    <c:v>0.0614956929612189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Sheet1!$C$22:$C$29</c:f>
                <c:numCache>
                  <c:formatCode>General</c:formatCode>
                  <c:ptCount val="8"/>
                  <c:pt idx="0">
                    <c:v>0.546399656501638</c:v>
                  </c:pt>
                  <c:pt idx="1">
                    <c:v>0.321169460511348</c:v>
                  </c:pt>
                  <c:pt idx="2">
                    <c:v>0.338209110017923</c:v>
                  </c:pt>
                  <c:pt idx="3">
                    <c:v>0.452929697539837</c:v>
                  </c:pt>
                  <c:pt idx="4">
                    <c:v>0.348276785403671</c:v>
                  </c:pt>
                  <c:pt idx="5">
                    <c:v>0.174977444421638</c:v>
                  </c:pt>
                  <c:pt idx="6">
                    <c:v>0.183365985253097</c:v>
                  </c:pt>
                  <c:pt idx="7">
                    <c:v>0.0614956929612189</c:v>
                  </c:pt>
                </c:numCache>
              </c:numRef>
            </c:plus>
            <c:minus>
              <c:numRef>
                <c:f>Sheet1!$C$22:$C$29</c:f>
                <c:numCache>
                  <c:formatCode>General</c:formatCode>
                  <c:ptCount val="8"/>
                  <c:pt idx="0">
                    <c:v>0.546399656501638</c:v>
                  </c:pt>
                  <c:pt idx="1">
                    <c:v>0.321169460511348</c:v>
                  </c:pt>
                  <c:pt idx="2">
                    <c:v>0.338209110017923</c:v>
                  </c:pt>
                  <c:pt idx="3">
                    <c:v>0.452929697539837</c:v>
                  </c:pt>
                  <c:pt idx="4">
                    <c:v>0.348276785403671</c:v>
                  </c:pt>
                  <c:pt idx="5">
                    <c:v>0.174977444421638</c:v>
                  </c:pt>
                  <c:pt idx="6">
                    <c:v>0.183365985253097</c:v>
                  </c:pt>
                  <c:pt idx="7">
                    <c:v>0.0614956929612189</c:v>
                  </c:pt>
                </c:numCache>
              </c:numRef>
            </c:minus>
          </c:errBars>
          <c:xVal>
            <c:numRef>
              <c:f>Sheet1!$B$22:$B$29</c:f>
              <c:numCache>
                <c:formatCode>General</c:formatCode>
                <c:ptCount val="8"/>
                <c:pt idx="0">
                  <c:v>5.913815878765202</c:v>
                </c:pt>
                <c:pt idx="1">
                  <c:v>6.012888528948156</c:v>
                </c:pt>
                <c:pt idx="2">
                  <c:v>6.173582464085929</c:v>
                </c:pt>
                <c:pt idx="3">
                  <c:v>6.47360781364258</c:v>
                </c:pt>
                <c:pt idx="4">
                  <c:v>6.51994264256619</c:v>
                </c:pt>
                <c:pt idx="5">
                  <c:v>6.501465966092772</c:v>
                </c:pt>
                <c:pt idx="6">
                  <c:v>6.435455731186441</c:v>
                </c:pt>
                <c:pt idx="7">
                  <c:v>6.504826538605361</c:v>
                </c:pt>
              </c:numCache>
            </c:numRef>
          </c:xVal>
          <c:yVal>
            <c:numRef>
              <c:f>Sheet1!$A$22:$A$29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791480"/>
        <c:axId val="2091679560"/>
      </c:scatterChart>
      <c:valAx>
        <c:axId val="2093791480"/>
        <c:scaling>
          <c:orientation val="minMax"/>
          <c:max val="14.0"/>
          <c:min val="0.0"/>
        </c:scaling>
        <c:delete val="0"/>
        <c:axPos val="t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C/N by</a:t>
                </a:r>
                <a:r>
                  <a:rPr lang="en-US" baseline="0"/>
                  <a:t> mole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355420195117"/>
              <c:y val="0.1136954251686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679560"/>
        <c:crosses val="autoZero"/>
        <c:crossBetween val="midCat"/>
        <c:majorUnit val="2.0"/>
      </c:valAx>
      <c:valAx>
        <c:axId val="2091679560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416666666666667"/>
              <c:y val="0.521965117263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791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0000000000001" r="0.750000000000001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528320</xdr:colOff>
      <xdr:row>37</xdr:row>
      <xdr:rowOff>60960</xdr:rowOff>
    </xdr:from>
    <xdr:to>
      <xdr:col>4</xdr:col>
      <xdr:colOff>436880</xdr:colOff>
      <xdr:row>61</xdr:row>
      <xdr:rowOff>10160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</xdr:colOff>
      <xdr:row>64</xdr:row>
      <xdr:rowOff>5080</xdr:rowOff>
    </xdr:from>
    <xdr:to>
      <xdr:col>7</xdr:col>
      <xdr:colOff>515620</xdr:colOff>
      <xdr:row>87</xdr:row>
      <xdr:rowOff>43180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457200</xdr:colOff>
      <xdr:row>37</xdr:row>
      <xdr:rowOff>63500</xdr:rowOff>
    </xdr:from>
    <xdr:to>
      <xdr:col>12</xdr:col>
      <xdr:colOff>40640</xdr:colOff>
      <xdr:row>64</xdr:row>
      <xdr:rowOff>111760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9</xdr:col>
      <xdr:colOff>342900</xdr:colOff>
      <xdr:row>26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8</xdr:row>
      <xdr:rowOff>12700</xdr:rowOff>
    </xdr:from>
    <xdr:to>
      <xdr:col>17</xdr:col>
      <xdr:colOff>652780</xdr:colOff>
      <xdr:row>29</xdr:row>
      <xdr:rowOff>175260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8</xdr:col>
      <xdr:colOff>716280</xdr:colOff>
      <xdr:row>48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-18-2015%20C-MORE%20Summer%202015%20Run1_Water_Colum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PLK &amp; CHECK STANDARD"/>
      <sheetName val="C-MORE Summer 2015 samples"/>
      <sheetName val="C-MORE Summer 2015 stats"/>
      <sheetName val="Notes"/>
    </sheetNames>
    <sheetDataSet>
      <sheetData sheetId="0"/>
      <sheetData sheetId="1"/>
      <sheetData sheetId="2">
        <row r="23">
          <cell r="A23" t="str">
            <v>KM1509-2-3-6</v>
          </cell>
          <cell r="C23">
            <v>57.415570072672963</v>
          </cell>
          <cell r="F23">
            <v>11.555130690323001</v>
          </cell>
        </row>
        <row r="24">
          <cell r="A24" t="str">
            <v>KM1509-2-3-8</v>
          </cell>
          <cell r="C24">
            <v>63.936407391638902</v>
          </cell>
          <cell r="F24">
            <v>13.136821583294971</v>
          </cell>
        </row>
        <row r="25">
          <cell r="A25" t="str">
            <v>KM1509-2-3-10</v>
          </cell>
          <cell r="C25">
            <v>86.783489257349203</v>
          </cell>
          <cell r="F25">
            <v>17.354663964553552</v>
          </cell>
        </row>
        <row r="26">
          <cell r="A26" t="str">
            <v>KM1509-2-3-13</v>
          </cell>
          <cell r="C26">
            <v>104.46220376654574</v>
          </cell>
          <cell r="F26">
            <v>18.277316985453869</v>
          </cell>
        </row>
        <row r="27">
          <cell r="A27" t="str">
            <v>KM1509-2-3-15</v>
          </cell>
          <cell r="C27">
            <v>113.30156102114402</v>
          </cell>
          <cell r="F27">
            <v>21.57250634581214</v>
          </cell>
        </row>
        <row r="28">
          <cell r="A28" t="str">
            <v>KM1509-2-3-17</v>
          </cell>
          <cell r="C28">
            <v>118.7114408709528</v>
          </cell>
          <cell r="F28">
            <v>21.967929069055131</v>
          </cell>
        </row>
        <row r="29">
          <cell r="A29" t="str">
            <v>KM1509-2-3-20</v>
          </cell>
          <cell r="C29">
            <v>129.53120057057035</v>
          </cell>
          <cell r="F29">
            <v>24.208657834098755</v>
          </cell>
        </row>
        <row r="30">
          <cell r="A30" t="str">
            <v>KM1509-2-3-22</v>
          </cell>
          <cell r="C30">
            <v>93.256024077656136</v>
          </cell>
          <cell r="F30">
            <v>16.827433666896233</v>
          </cell>
        </row>
        <row r="56">
          <cell r="A56" t="str">
            <v>KM1509-2-21-6</v>
          </cell>
          <cell r="C56">
            <v>46.499205375737382</v>
          </cell>
          <cell r="F56">
            <v>9.9734397973510305</v>
          </cell>
        </row>
        <row r="57">
          <cell r="A57" t="str">
            <v>KM1509-2-21-8</v>
          </cell>
          <cell r="C57">
            <v>59.927300002941323</v>
          </cell>
          <cell r="F57">
            <v>11.555130690323001</v>
          </cell>
        </row>
        <row r="58">
          <cell r="A58" t="str">
            <v>KM1509-2-21-10</v>
          </cell>
          <cell r="C58">
            <v>89.198614190299551</v>
          </cell>
          <cell r="F58">
            <v>16.827433666896233</v>
          </cell>
        </row>
        <row r="59">
          <cell r="A59" t="str">
            <v>KM1509-2-21-12</v>
          </cell>
          <cell r="C59">
            <v>104.80032125715879</v>
          </cell>
          <cell r="F59">
            <v>20.518045750497492</v>
          </cell>
        </row>
        <row r="60">
          <cell r="A60" t="str">
            <v>KM1509-2-21-14</v>
          </cell>
          <cell r="C60">
            <v>112.43211604528189</v>
          </cell>
          <cell r="F60">
            <v>19.331777580768517</v>
          </cell>
        </row>
        <row r="61">
          <cell r="A61" t="str">
            <v>KM1509-2-21-16</v>
          </cell>
          <cell r="C61">
            <v>120.88505331060811</v>
          </cell>
          <cell r="F61">
            <v>21.440698771397809</v>
          </cell>
        </row>
        <row r="62">
          <cell r="A62" t="str">
            <v>KM1509-2-21-19</v>
          </cell>
          <cell r="C62">
            <v>109.34075613110545</v>
          </cell>
          <cell r="F62">
            <v>19.727200304011507</v>
          </cell>
        </row>
        <row r="63">
          <cell r="A63" t="str">
            <v>KM1509-2-21-21</v>
          </cell>
          <cell r="C63">
            <v>97.844761450261799</v>
          </cell>
          <cell r="F63">
            <v>17.618279113382215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55" zoomScale="125" zoomScaleNormal="125" zoomScalePageLayoutView="125" workbookViewId="0">
      <selection activeCell="D35" sqref="D35"/>
    </sheetView>
  </sheetViews>
  <sheetFormatPr baseColWidth="10" defaultColWidth="8.83203125" defaultRowHeight="12" x14ac:dyDescent="0"/>
  <cols>
    <col min="1" max="1" width="25.33203125" style="5" customWidth="1"/>
    <col min="2" max="3" width="10.5" style="5" customWidth="1"/>
    <col min="4" max="4" width="13.5" style="5" customWidth="1"/>
    <col min="5" max="5" width="8.83203125" style="5" customWidth="1"/>
    <col min="6" max="6" width="9.6640625" style="5" customWidth="1"/>
    <col min="7" max="7" width="14" style="5" customWidth="1"/>
    <col min="8" max="8" width="8.6640625" style="5" customWidth="1"/>
    <col min="9" max="9" width="9.83203125" style="5" customWidth="1"/>
    <col min="10" max="10" width="11.33203125" style="9" customWidth="1"/>
    <col min="11" max="11" width="24" style="5" customWidth="1"/>
    <col min="12" max="16384" width="8.83203125" style="5"/>
  </cols>
  <sheetData>
    <row r="1" spans="1:11" ht="2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</row>
    <row r="2" spans="1:11">
      <c r="A2" s="6"/>
      <c r="B2" s="7"/>
      <c r="C2" s="7"/>
      <c r="D2" s="7"/>
      <c r="E2" s="7"/>
      <c r="F2" s="7"/>
      <c r="G2" s="7"/>
      <c r="H2" s="7"/>
      <c r="I2" s="7"/>
      <c r="J2" s="4"/>
      <c r="K2" s="4"/>
    </row>
    <row r="3" spans="1:11">
      <c r="A3" s="8" t="s">
        <v>11</v>
      </c>
    </row>
    <row r="4" spans="1:11" s="12" customFormat="1">
      <c r="A4" s="6" t="str">
        <f>'[1]C-MORE Summer 2015 samples'!A23</f>
        <v>KM1509-2-3-6</v>
      </c>
      <c r="B4" s="10">
        <v>175</v>
      </c>
      <c r="C4" s="10">
        <v>4</v>
      </c>
      <c r="D4" s="4">
        <f>'[1]C-MORE Summer 2015 samples'!C23</f>
        <v>57.415570072672963</v>
      </c>
      <c r="E4" s="4">
        <f t="shared" ref="E4:E19" si="0">D4/C4</f>
        <v>14.353892518168241</v>
      </c>
      <c r="F4" s="4">
        <f t="shared" ref="F4:F17" si="1">E4/12.011</f>
        <v>1.1950622361309002</v>
      </c>
      <c r="G4" s="4">
        <f>'[1]C-MORE Summer 2015 samples'!F23</f>
        <v>11.555130690323001</v>
      </c>
      <c r="H4" s="4">
        <f t="shared" ref="H4:H19" si="2">G4/C4</f>
        <v>2.8887826725807502</v>
      </c>
      <c r="I4" s="4">
        <f t="shared" ref="I4:I17" si="3">H4/14.0067</f>
        <v>0.20624291750239171</v>
      </c>
      <c r="J4" s="4">
        <f t="shared" ref="J4:J19" si="4">F4/I4</f>
        <v>5.7944401223719195</v>
      </c>
      <c r="K4" s="11"/>
    </row>
    <row r="5" spans="1:11" s="17" customFormat="1">
      <c r="A5" s="13" t="str">
        <f>'[1]C-MORE Summer 2015 samples'!A24</f>
        <v>KM1509-2-3-8</v>
      </c>
      <c r="B5" s="14">
        <v>150</v>
      </c>
      <c r="C5" s="14">
        <v>4</v>
      </c>
      <c r="D5" s="15">
        <f>'[1]C-MORE Summer 2015 samples'!C24</f>
        <v>63.936407391638902</v>
      </c>
      <c r="E5" s="15">
        <f t="shared" si="0"/>
        <v>15.984101847909725</v>
      </c>
      <c r="F5" s="15">
        <f t="shared" si="1"/>
        <v>1.3307885977778475</v>
      </c>
      <c r="G5" s="15">
        <f>'[1]C-MORE Summer 2015 samples'!F24</f>
        <v>13.136821583294971</v>
      </c>
      <c r="H5" s="15">
        <f t="shared" si="2"/>
        <v>3.2842053958237427</v>
      </c>
      <c r="I5" s="15">
        <f t="shared" si="3"/>
        <v>0.2344738871985366</v>
      </c>
      <c r="J5" s="15">
        <f t="shared" si="4"/>
        <v>5.6756366931854805</v>
      </c>
      <c r="K5" s="16"/>
    </row>
    <row r="6" spans="1:11" s="12" customFormat="1">
      <c r="A6" s="6" t="str">
        <f>'[1]C-MORE Summer 2015 samples'!A25</f>
        <v>KM1509-2-3-10</v>
      </c>
      <c r="B6" s="10">
        <v>125</v>
      </c>
      <c r="C6" s="10">
        <v>4</v>
      </c>
      <c r="D6" s="4">
        <f>'[1]C-MORE Summer 2015 samples'!C25</f>
        <v>86.783489257349203</v>
      </c>
      <c r="E6" s="4">
        <f t="shared" si="0"/>
        <v>21.695872314337301</v>
      </c>
      <c r="F6" s="4">
        <f t="shared" si="1"/>
        <v>1.8063335537704857</v>
      </c>
      <c r="G6" s="4">
        <f>'[1]C-MORE Summer 2015 samples'!F25</f>
        <v>17.354663964553552</v>
      </c>
      <c r="H6" s="4">
        <f t="shared" si="2"/>
        <v>4.338665991138388</v>
      </c>
      <c r="I6" s="4">
        <f t="shared" si="3"/>
        <v>0.30975647305492288</v>
      </c>
      <c r="J6" s="4">
        <f t="shared" si="4"/>
        <v>5.8314634588772742</v>
      </c>
    </row>
    <row r="7" spans="1:11" s="17" customFormat="1">
      <c r="A7" s="13" t="str">
        <f>'[1]C-MORE Summer 2015 samples'!A26</f>
        <v>KM1509-2-3-13</v>
      </c>
      <c r="B7" s="14">
        <v>100</v>
      </c>
      <c r="C7" s="14">
        <v>4</v>
      </c>
      <c r="D7" s="15">
        <f>'[1]C-MORE Summer 2015 samples'!C26</f>
        <v>104.46220376654574</v>
      </c>
      <c r="E7" s="15">
        <f t="shared" si="0"/>
        <v>26.115550941636435</v>
      </c>
      <c r="F7" s="15">
        <f t="shared" si="1"/>
        <v>2.1743028009022094</v>
      </c>
      <c r="G7" s="15">
        <f>'[1]C-MORE Summer 2015 samples'!F26</f>
        <v>18.277316985453869</v>
      </c>
      <c r="H7" s="15">
        <f t="shared" si="2"/>
        <v>4.5693292463634672</v>
      </c>
      <c r="I7" s="15">
        <f t="shared" si="3"/>
        <v>0.32622453871100737</v>
      </c>
      <c r="J7" s="15">
        <f t="shared" si="4"/>
        <v>6.6650498135223346</v>
      </c>
    </row>
    <row r="8" spans="1:11" s="12" customFormat="1">
      <c r="A8" s="6" t="str">
        <f>'[1]C-MORE Summer 2015 samples'!A27</f>
        <v>KM1509-2-3-15</v>
      </c>
      <c r="B8" s="10">
        <v>75</v>
      </c>
      <c r="C8" s="10">
        <v>4</v>
      </c>
      <c r="D8" s="4">
        <f>'[1]C-MORE Summer 2015 samples'!C27</f>
        <v>113.30156102114402</v>
      </c>
      <c r="E8" s="4">
        <f t="shared" si="0"/>
        <v>28.325390255286006</v>
      </c>
      <c r="F8" s="4">
        <f t="shared" si="1"/>
        <v>2.3582874244680716</v>
      </c>
      <c r="G8" s="4">
        <f>'[1]C-MORE Summer 2015 samples'!F27</f>
        <v>21.57250634581214</v>
      </c>
      <c r="H8" s="4">
        <f t="shared" si="2"/>
        <v>5.3931265864530351</v>
      </c>
      <c r="I8" s="4">
        <f t="shared" si="3"/>
        <v>0.38503905891130924</v>
      </c>
      <c r="J8" s="4">
        <f t="shared" si="4"/>
        <v>6.1248005102030048</v>
      </c>
    </row>
    <row r="9" spans="1:11" s="12" customFormat="1">
      <c r="A9" s="6" t="str">
        <f>'[1]C-MORE Summer 2015 samples'!A28</f>
        <v>KM1509-2-3-17</v>
      </c>
      <c r="B9" s="10">
        <v>45</v>
      </c>
      <c r="C9" s="10">
        <v>4</v>
      </c>
      <c r="D9" s="4">
        <f>'[1]C-MORE Summer 2015 samples'!C28</f>
        <v>118.7114408709528</v>
      </c>
      <c r="E9" s="4">
        <f t="shared" si="0"/>
        <v>29.6778602177382</v>
      </c>
      <c r="F9" s="4">
        <f>E9/12.011</f>
        <v>2.4708900356122054</v>
      </c>
      <c r="G9" s="4">
        <f>'[1]C-MORE Summer 2015 samples'!F28</f>
        <v>21.967929069055131</v>
      </c>
      <c r="H9" s="4">
        <f t="shared" si="2"/>
        <v>5.4919822672637828</v>
      </c>
      <c r="I9" s="4">
        <f>H9/14.0067</f>
        <v>0.39209680133534541</v>
      </c>
      <c r="J9" s="4">
        <f t="shared" si="4"/>
        <v>6.3017347430461381</v>
      </c>
    </row>
    <row r="10" spans="1:11" s="12" customFormat="1">
      <c r="A10" s="6" t="str">
        <f>'[1]C-MORE Summer 2015 samples'!A29</f>
        <v>KM1509-2-3-20</v>
      </c>
      <c r="B10" s="10">
        <v>25</v>
      </c>
      <c r="C10" s="10">
        <v>4</v>
      </c>
      <c r="D10" s="4">
        <f>'[1]C-MORE Summer 2015 samples'!C29</f>
        <v>129.53120057057035</v>
      </c>
      <c r="E10" s="4">
        <f t="shared" si="0"/>
        <v>32.382800142642587</v>
      </c>
      <c r="F10" s="4">
        <f>E10/12.011</f>
        <v>2.6960952579004736</v>
      </c>
      <c r="G10" s="4">
        <f>'[1]C-MORE Summer 2015 samples'!F29</f>
        <v>24.208657834098755</v>
      </c>
      <c r="H10" s="4">
        <f t="shared" si="2"/>
        <v>6.0521644585246888</v>
      </c>
      <c r="I10" s="4">
        <f>H10/14.0067</f>
        <v>0.43209067507155063</v>
      </c>
      <c r="J10" s="4">
        <f t="shared" si="4"/>
        <v>6.2396515672411175</v>
      </c>
    </row>
    <row r="11" spans="1:11" s="12" customFormat="1">
      <c r="A11" s="6" t="str">
        <f>'[1]C-MORE Summer 2015 samples'!A30</f>
        <v>KM1509-2-3-22</v>
      </c>
      <c r="B11" s="10">
        <v>5</v>
      </c>
      <c r="C11" s="10">
        <v>4</v>
      </c>
      <c r="D11" s="4">
        <f>'[1]C-MORE Summer 2015 samples'!C30</f>
        <v>93.256024077656136</v>
      </c>
      <c r="E11" s="4">
        <f t="shared" si="0"/>
        <v>23.314006019414034</v>
      </c>
      <c r="F11" s="4">
        <f t="shared" si="1"/>
        <v>1.9410545349607888</v>
      </c>
      <c r="G11" s="4">
        <f>'[1]C-MORE Summer 2015 samples'!F30</f>
        <v>16.827433666896233</v>
      </c>
      <c r="H11" s="4">
        <f t="shared" si="2"/>
        <v>4.2068584167240584</v>
      </c>
      <c r="I11" s="4">
        <f t="shared" si="3"/>
        <v>0.30034614982287466</v>
      </c>
      <c r="J11" s="4">
        <f t="shared" si="4"/>
        <v>6.4627248796280599</v>
      </c>
    </row>
    <row r="12" spans="1:11" s="12" customFormat="1">
      <c r="A12" s="6" t="str">
        <f>'[1]C-MORE Summer 2015 samples'!A56</f>
        <v>KM1509-2-21-6</v>
      </c>
      <c r="B12" s="10">
        <v>175</v>
      </c>
      <c r="C12" s="10">
        <v>4</v>
      </c>
      <c r="D12" s="4">
        <f>'[1]C-MORE Summer 2015 samples'!C56</f>
        <v>46.499205375737382</v>
      </c>
      <c r="E12" s="4">
        <f t="shared" si="0"/>
        <v>11.624801343934346</v>
      </c>
      <c r="F12" s="4">
        <f t="shared" si="1"/>
        <v>0.96784625292934368</v>
      </c>
      <c r="G12" s="4">
        <f>'[1]C-MORE Summer 2015 samples'!F56</f>
        <v>9.9734397973510305</v>
      </c>
      <c r="H12" s="4">
        <f t="shared" si="2"/>
        <v>2.4933599493377576</v>
      </c>
      <c r="I12" s="4">
        <f t="shared" si="3"/>
        <v>0.17801194780624682</v>
      </c>
      <c r="J12" s="4">
        <f t="shared" si="4"/>
        <v>5.4369735563074375</v>
      </c>
      <c r="K12" s="5"/>
    </row>
    <row r="13" spans="1:11" s="17" customFormat="1">
      <c r="A13" s="6" t="str">
        <f>'[1]C-MORE Summer 2015 samples'!A57</f>
        <v>KM1509-2-21-8</v>
      </c>
      <c r="B13" s="10">
        <v>150</v>
      </c>
      <c r="C13" s="10">
        <v>4</v>
      </c>
      <c r="D13" s="4">
        <f>'[1]C-MORE Summer 2015 samples'!C57</f>
        <v>59.927300002941323</v>
      </c>
      <c r="E13" s="4">
        <f t="shared" si="0"/>
        <v>14.981825000735331</v>
      </c>
      <c r="F13" s="4">
        <f t="shared" si="1"/>
        <v>1.2473420198763909</v>
      </c>
      <c r="G13" s="4">
        <f>'[1]C-MORE Summer 2015 samples'!F57</f>
        <v>11.555130690323001</v>
      </c>
      <c r="H13" s="4">
        <f t="shared" si="2"/>
        <v>2.8887826725807502</v>
      </c>
      <c r="I13" s="4">
        <f t="shared" si="3"/>
        <v>0.20624291750239171</v>
      </c>
      <c r="J13" s="4">
        <f t="shared" si="4"/>
        <v>6.0479265663119124</v>
      </c>
      <c r="K13" s="5"/>
    </row>
    <row r="14" spans="1:11" s="17" customFormat="1">
      <c r="A14" s="6" t="str">
        <f>'[1]C-MORE Summer 2015 samples'!A58</f>
        <v>KM1509-2-21-10</v>
      </c>
      <c r="B14" s="10">
        <v>125</v>
      </c>
      <c r="C14" s="10">
        <v>4</v>
      </c>
      <c r="D14" s="4">
        <f>'[1]C-MORE Summer 2015 samples'!C58</f>
        <v>89.198614190299551</v>
      </c>
      <c r="E14" s="4">
        <f t="shared" si="0"/>
        <v>22.299653547574888</v>
      </c>
      <c r="F14" s="4">
        <f t="shared" si="1"/>
        <v>1.8566025766026883</v>
      </c>
      <c r="G14" s="4">
        <f>'[1]C-MORE Summer 2015 samples'!F58</f>
        <v>16.827433666896233</v>
      </c>
      <c r="H14" s="4">
        <f t="shared" si="2"/>
        <v>4.2068584167240584</v>
      </c>
      <c r="I14" s="4">
        <f t="shared" si="3"/>
        <v>0.30034614982287466</v>
      </c>
      <c r="J14" s="4">
        <f t="shared" si="4"/>
        <v>6.1815427888707619</v>
      </c>
      <c r="K14" s="5"/>
    </row>
    <row r="15" spans="1:11" s="17" customFormat="1">
      <c r="A15" s="13" t="str">
        <f>'[1]C-MORE Summer 2015 samples'!A59</f>
        <v>KM1509-2-21-12</v>
      </c>
      <c r="B15" s="14">
        <v>100</v>
      </c>
      <c r="C15" s="14">
        <v>4</v>
      </c>
      <c r="D15" s="15">
        <f>'[1]C-MORE Summer 2015 samples'!C59</f>
        <v>104.80032125715879</v>
      </c>
      <c r="E15" s="15">
        <f t="shared" si="0"/>
        <v>26.200080314289696</v>
      </c>
      <c r="F15" s="15">
        <f t="shared" si="1"/>
        <v>2.1813404640987177</v>
      </c>
      <c r="G15" s="15">
        <f>'[1]C-MORE Summer 2015 samples'!F59</f>
        <v>20.518045750497492</v>
      </c>
      <c r="H15" s="15">
        <f t="shared" si="2"/>
        <v>5.1295114376243731</v>
      </c>
      <c r="I15" s="15">
        <f t="shared" si="3"/>
        <v>0.36621841244721259</v>
      </c>
      <c r="J15" s="15">
        <f t="shared" si="4"/>
        <v>5.9563921145366772</v>
      </c>
      <c r="K15" s="25"/>
    </row>
    <row r="16" spans="1:11" s="17" customFormat="1">
      <c r="A16" s="13" t="str">
        <f>'[1]C-MORE Summer 2015 samples'!A60</f>
        <v>KM1509-2-21-14</v>
      </c>
      <c r="B16" s="14">
        <v>75</v>
      </c>
      <c r="C16" s="14">
        <v>4</v>
      </c>
      <c r="D16" s="15">
        <f>'[1]C-MORE Summer 2015 samples'!C60</f>
        <v>112.43211604528189</v>
      </c>
      <c r="E16" s="15">
        <f t="shared" si="0"/>
        <v>28.108029011320472</v>
      </c>
      <c r="F16" s="15">
        <f t="shared" si="1"/>
        <v>2.3401905762484785</v>
      </c>
      <c r="G16" s="15">
        <f>'[1]C-MORE Summer 2015 samples'!F60</f>
        <v>19.331777580768517</v>
      </c>
      <c r="H16" s="15">
        <f t="shared" si="2"/>
        <v>4.8329443951921292</v>
      </c>
      <c r="I16" s="15">
        <f t="shared" si="3"/>
        <v>0.34504518517510396</v>
      </c>
      <c r="J16" s="15">
        <f t="shared" si="4"/>
        <v>6.7822728059830064</v>
      </c>
      <c r="K16" s="25"/>
    </row>
    <row r="17" spans="1:11" s="12" customFormat="1">
      <c r="A17" s="6" t="str">
        <f>'[1]C-MORE Summer 2015 samples'!A61</f>
        <v>KM1509-2-21-16</v>
      </c>
      <c r="B17" s="10">
        <v>45</v>
      </c>
      <c r="C17" s="10">
        <v>4</v>
      </c>
      <c r="D17" s="4">
        <f>'[1]C-MORE Summer 2015 samples'!C61</f>
        <v>120.88505331060811</v>
      </c>
      <c r="E17" s="4">
        <f t="shared" si="0"/>
        <v>30.221263327652029</v>
      </c>
      <c r="F17" s="4">
        <f t="shared" si="1"/>
        <v>2.5161321561611882</v>
      </c>
      <c r="G17" s="4">
        <f>'[1]C-MORE Summer 2015 samples'!F61</f>
        <v>21.440698771397809</v>
      </c>
      <c r="H17" s="4">
        <f t="shared" si="2"/>
        <v>5.3601746928494522</v>
      </c>
      <c r="I17" s="4">
        <f t="shared" si="3"/>
        <v>0.38268647810329715</v>
      </c>
      <c r="J17" s="4">
        <f t="shared" si="4"/>
        <v>6.5749178508523576</v>
      </c>
      <c r="K17" s="5"/>
    </row>
    <row r="18" spans="1:11" s="12" customFormat="1">
      <c r="A18" s="6" t="str">
        <f>'[1]C-MORE Summer 2015 samples'!A62</f>
        <v>KM1509-2-21-19</v>
      </c>
      <c r="B18" s="10">
        <v>25</v>
      </c>
      <c r="C18" s="10">
        <v>4</v>
      </c>
      <c r="D18" s="4">
        <f>'[1]C-MORE Summer 2015 samples'!C62</f>
        <v>109.34075613110545</v>
      </c>
      <c r="E18" s="4">
        <f t="shared" si="0"/>
        <v>27.335189032776363</v>
      </c>
      <c r="F18" s="4">
        <f>E18/12.011</f>
        <v>2.2758462270232589</v>
      </c>
      <c r="G18" s="4">
        <f>'[1]C-MORE Summer 2015 samples'!F62</f>
        <v>19.727200304011507</v>
      </c>
      <c r="H18" s="4">
        <f t="shared" si="2"/>
        <v>4.9318000760028768</v>
      </c>
      <c r="I18" s="4">
        <f>H18/14.0067</f>
        <v>0.35210292759914019</v>
      </c>
      <c r="J18" s="4">
        <f t="shared" si="4"/>
        <v>6.4635822330175259</v>
      </c>
      <c r="K18" s="5"/>
    </row>
    <row r="19" spans="1:11" s="12" customFormat="1">
      <c r="A19" s="6" t="str">
        <f>'[1]C-MORE Summer 2015 samples'!A63</f>
        <v>KM1509-2-21-21</v>
      </c>
      <c r="B19" s="10">
        <v>5</v>
      </c>
      <c r="C19" s="10">
        <v>4</v>
      </c>
      <c r="D19" s="4">
        <f>'[1]C-MORE Summer 2015 samples'!C63</f>
        <v>97.844761450261799</v>
      </c>
      <c r="E19" s="4">
        <f t="shared" si="0"/>
        <v>24.46119036256545</v>
      </c>
      <c r="F19" s="4">
        <f>E19/12.011</f>
        <v>2.0365656783419741</v>
      </c>
      <c r="G19" s="4">
        <f>'[1]C-MORE Summer 2015 samples'!F63</f>
        <v>17.618279113382215</v>
      </c>
      <c r="H19" s="4">
        <f t="shared" si="2"/>
        <v>4.4045697783455537</v>
      </c>
      <c r="I19" s="4">
        <f>H19/14.0067</f>
        <v>0.31446163467094701</v>
      </c>
      <c r="J19" s="4">
        <f t="shared" si="4"/>
        <v>6.4763565847167293</v>
      </c>
      <c r="K19" s="5"/>
    </row>
    <row r="20" spans="1:11">
      <c r="A20" s="6" t="s">
        <v>12</v>
      </c>
      <c r="B20" s="10">
        <v>175</v>
      </c>
      <c r="C20" s="18">
        <v>4</v>
      </c>
      <c r="D20" s="4">
        <v>53.332752760092866</v>
      </c>
      <c r="E20" s="4">
        <v>13.333188190023217</v>
      </c>
      <c r="F20" s="4">
        <v>1.1100814411808524</v>
      </c>
      <c r="G20" s="4">
        <v>9.5536077528426286</v>
      </c>
      <c r="H20" s="4">
        <v>2.3884019382106572</v>
      </c>
      <c r="I20" s="4">
        <v>0.17051853314561297</v>
      </c>
      <c r="J20" s="4">
        <v>6.5100339576162494</v>
      </c>
    </row>
    <row r="21" spans="1:11">
      <c r="A21" s="6" t="s">
        <v>13</v>
      </c>
      <c r="B21" s="10">
        <v>150</v>
      </c>
      <c r="C21" s="18">
        <v>4</v>
      </c>
      <c r="D21" s="4">
        <v>63.075148977704501</v>
      </c>
      <c r="E21" s="4">
        <v>15.768787244426125</v>
      </c>
      <c r="F21" s="4">
        <v>1.3128621467343373</v>
      </c>
      <c r="G21" s="4">
        <v>11.647549178123205</v>
      </c>
      <c r="H21" s="4">
        <v>2.9118872945308012</v>
      </c>
      <c r="I21" s="4">
        <v>0.20789245821862404</v>
      </c>
      <c r="J21" s="4">
        <v>6.3151023273470752</v>
      </c>
    </row>
    <row r="22" spans="1:11">
      <c r="A22" s="6" t="s">
        <v>14</v>
      </c>
      <c r="B22" s="10">
        <v>125</v>
      </c>
      <c r="C22" s="18">
        <v>4</v>
      </c>
      <c r="D22" s="4">
        <v>89.830386351443906</v>
      </c>
      <c r="E22" s="4">
        <v>22.457596587860976</v>
      </c>
      <c r="F22" s="4">
        <v>1.8697524425827141</v>
      </c>
      <c r="G22" s="4">
        <v>16.097174706844427</v>
      </c>
      <c r="H22" s="4">
        <v>4.0242936767111068</v>
      </c>
      <c r="I22" s="4">
        <v>0.2873120489987725</v>
      </c>
      <c r="J22" s="4">
        <v>6.5077411445097537</v>
      </c>
    </row>
    <row r="23" spans="1:11">
      <c r="A23" s="6" t="s">
        <v>15</v>
      </c>
      <c r="B23" s="10">
        <v>100</v>
      </c>
      <c r="C23" s="18">
        <v>4</v>
      </c>
      <c r="D23" s="4">
        <v>99.960539632443073</v>
      </c>
      <c r="E23" s="4">
        <v>24.990134908110768</v>
      </c>
      <c r="F23" s="4">
        <v>2.0806040219890742</v>
      </c>
      <c r="G23" s="4">
        <v>17.144145419484715</v>
      </c>
      <c r="H23" s="4">
        <v>4.2860363548711788</v>
      </c>
      <c r="I23" s="4">
        <v>0.30599901153527803</v>
      </c>
      <c r="J23" s="4">
        <v>6.7993815128687283</v>
      </c>
    </row>
    <row r="24" spans="1:11">
      <c r="A24" s="6" t="s">
        <v>16</v>
      </c>
      <c r="B24" s="10">
        <v>75</v>
      </c>
      <c r="C24" s="18">
        <v>4</v>
      </c>
      <c r="D24" s="4">
        <v>113.48356721808311</v>
      </c>
      <c r="E24" s="4">
        <v>28.370891804520777</v>
      </c>
      <c r="F24" s="4">
        <v>2.3620757476080909</v>
      </c>
      <c r="G24" s="4">
        <v>19.892443540165473</v>
      </c>
      <c r="H24" s="4">
        <v>4.9731108850413683</v>
      </c>
      <c r="I24" s="4">
        <v>0.35505228819360507</v>
      </c>
      <c r="J24" s="4">
        <v>6.6527546115125551</v>
      </c>
    </row>
    <row r="25" spans="1:11">
      <c r="A25" s="6" t="s">
        <v>17</v>
      </c>
      <c r="B25" s="10">
        <v>45</v>
      </c>
      <c r="C25" s="18">
        <v>4</v>
      </c>
      <c r="D25" s="4">
        <v>121.23870848583366</v>
      </c>
      <c r="E25" s="4">
        <v>30.309677121458414</v>
      </c>
      <c r="F25" s="4">
        <v>2.5234932246655912</v>
      </c>
      <c r="G25" s="4">
        <v>21.332028270045868</v>
      </c>
      <c r="H25" s="4">
        <v>5.3330070675114669</v>
      </c>
      <c r="I25" s="4">
        <v>0.38074686168130017</v>
      </c>
      <c r="J25" s="4">
        <v>6.6277453043798227</v>
      </c>
    </row>
    <row r="26" spans="1:11">
      <c r="A26" s="6" t="s">
        <v>18</v>
      </c>
      <c r="B26" s="10">
        <v>25</v>
      </c>
      <c r="C26" s="18">
        <v>4</v>
      </c>
      <c r="D26" s="4">
        <v>121.52952628337431</v>
      </c>
      <c r="E26" s="4">
        <v>30.382381570843577</v>
      </c>
      <c r="F26" s="4">
        <v>2.5295463800552476</v>
      </c>
      <c r="G26" s="4">
        <v>21.462899609125905</v>
      </c>
      <c r="H26" s="4">
        <v>5.3657249022814764</v>
      </c>
      <c r="I26" s="4">
        <v>0.38308273199836335</v>
      </c>
      <c r="J26" s="4">
        <v>6.6031333933006788</v>
      </c>
    </row>
    <row r="27" spans="1:11">
      <c r="A27" s="6" t="s">
        <v>19</v>
      </c>
      <c r="B27" s="10">
        <v>5</v>
      </c>
      <c r="C27" s="18">
        <v>4</v>
      </c>
      <c r="D27" s="4">
        <v>112.90193162300181</v>
      </c>
      <c r="E27" s="4">
        <v>28.225482905750454</v>
      </c>
      <c r="F27" s="4">
        <v>2.3499694368287782</v>
      </c>
      <c r="G27" s="4">
        <v>20.023314879245508</v>
      </c>
      <c r="H27" s="4">
        <v>5.0058287198113769</v>
      </c>
      <c r="I27" s="4">
        <v>0.35738815851066824</v>
      </c>
      <c r="J27" s="4">
        <v>6.5753981514712949</v>
      </c>
    </row>
    <row r="28" spans="1:11">
      <c r="B28" s="7"/>
      <c r="C28" s="4"/>
      <c r="D28" s="4"/>
      <c r="E28" s="4"/>
      <c r="F28" s="4"/>
      <c r="G28" s="7"/>
      <c r="H28" s="4"/>
      <c r="I28" s="4"/>
      <c r="J28" s="4"/>
    </row>
    <row r="29" spans="1:11">
      <c r="B29" s="10"/>
      <c r="C29" s="9"/>
      <c r="D29" s="9"/>
      <c r="E29" s="9"/>
      <c r="F29" s="9"/>
      <c r="G29" s="10"/>
      <c r="H29" s="9"/>
      <c r="I29" s="9"/>
      <c r="K29" s="10"/>
    </row>
    <row r="30" spans="1:11">
      <c r="B30" s="10"/>
      <c r="C30" s="9"/>
      <c r="G30" s="10"/>
      <c r="H30" s="9"/>
      <c r="K30" s="10"/>
    </row>
    <row r="31" spans="1:11">
      <c r="B31" s="10"/>
      <c r="C31" s="9"/>
      <c r="G31" s="10"/>
      <c r="H31" s="9"/>
      <c r="K31" s="10"/>
    </row>
    <row r="32" spans="1:11">
      <c r="B32" s="10"/>
      <c r="C32" s="9"/>
      <c r="G32" s="10"/>
      <c r="H32" s="9"/>
      <c r="K32" s="10"/>
    </row>
    <row r="33" spans="2:11">
      <c r="B33" s="10"/>
      <c r="C33" s="9"/>
      <c r="G33" s="10"/>
      <c r="H33" s="9"/>
      <c r="K33" s="10"/>
    </row>
    <row r="34" spans="2:11">
      <c r="B34" s="10"/>
      <c r="C34" s="9"/>
      <c r="G34" s="10"/>
      <c r="H34" s="9"/>
      <c r="K34" s="10"/>
    </row>
    <row r="35" spans="2:11">
      <c r="B35" s="10"/>
      <c r="C35" s="9"/>
      <c r="G35" s="10"/>
      <c r="H35" s="9"/>
      <c r="K35" s="10"/>
    </row>
    <row r="36" spans="2:11">
      <c r="B36" s="10"/>
      <c r="C36" s="9"/>
      <c r="G36" s="10"/>
      <c r="H36" s="9"/>
      <c r="K36" s="10"/>
    </row>
  </sheetData>
  <pageMargins left="0.75" right="0.75" top="1" bottom="1" header="0.5" footer="0.5"/>
  <pageSetup scale="6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8" workbookViewId="0">
      <selection activeCell="K42" sqref="K42"/>
    </sheetView>
  </sheetViews>
  <sheetFormatPr baseColWidth="10" defaultRowHeight="15" x14ac:dyDescent="0"/>
  <sheetData>
    <row r="1" spans="1:3">
      <c r="A1" s="19" t="s">
        <v>21</v>
      </c>
      <c r="B1" s="20" t="s">
        <v>20</v>
      </c>
      <c r="C1" s="20" t="s">
        <v>22</v>
      </c>
    </row>
    <row r="2" spans="1:3">
      <c r="A2" s="21">
        <v>175</v>
      </c>
      <c r="B2" s="22">
        <v>1.0900000000000001</v>
      </c>
      <c r="C2" s="22">
        <v>0.11</v>
      </c>
    </row>
    <row r="3" spans="1:3">
      <c r="A3" s="21">
        <v>150</v>
      </c>
      <c r="B3" s="22">
        <v>1.3</v>
      </c>
      <c r="C3" s="23">
        <v>4.3927167000000003E-2</v>
      </c>
    </row>
    <row r="4" spans="1:3">
      <c r="A4" s="21">
        <v>125</v>
      </c>
      <c r="B4" s="22">
        <v>1.84</v>
      </c>
      <c r="C4" s="23">
        <v>3.3471004999999998E-2</v>
      </c>
    </row>
    <row r="5" spans="1:3">
      <c r="A5" s="21">
        <v>100</v>
      </c>
      <c r="B5" s="22">
        <v>2.15</v>
      </c>
      <c r="C5" s="23">
        <v>5.6238807000000002E-2</v>
      </c>
    </row>
    <row r="6" spans="1:3">
      <c r="A6" s="21">
        <v>75</v>
      </c>
      <c r="B6" s="22">
        <v>2.35</v>
      </c>
      <c r="C6" s="23">
        <v>1.169621E-2</v>
      </c>
    </row>
    <row r="7" spans="1:3">
      <c r="A7" s="21">
        <v>45</v>
      </c>
      <c r="B7" s="22">
        <v>2.5</v>
      </c>
      <c r="C7" s="23">
        <v>2.8484295E-2</v>
      </c>
    </row>
    <row r="8" spans="1:3">
      <c r="A8" s="21">
        <v>25</v>
      </c>
      <c r="B8" s="22">
        <v>2.5</v>
      </c>
      <c r="C8" s="23">
        <v>0.211625276</v>
      </c>
    </row>
    <row r="9" spans="1:3">
      <c r="A9" s="21">
        <v>5</v>
      </c>
      <c r="B9" s="22">
        <v>2.11</v>
      </c>
      <c r="C9" s="23">
        <v>0.213914193</v>
      </c>
    </row>
    <row r="11" spans="1:3">
      <c r="A11" s="24" t="s">
        <v>21</v>
      </c>
      <c r="B11" s="24" t="s">
        <v>20</v>
      </c>
      <c r="C11" s="24" t="s">
        <v>22</v>
      </c>
    </row>
    <row r="12" spans="1:3">
      <c r="A12" s="21">
        <v>175</v>
      </c>
      <c r="B12">
        <v>0.18492446615141714</v>
      </c>
      <c r="C12">
        <v>1.8838659501725485E-2</v>
      </c>
    </row>
    <row r="13" spans="1:3">
      <c r="A13" s="21">
        <v>150</v>
      </c>
      <c r="B13">
        <v>0.21620308763985077</v>
      </c>
      <c r="C13">
        <v>1.584445750188003E-2</v>
      </c>
    </row>
    <row r="14" spans="1:3">
      <c r="A14" s="21">
        <v>125</v>
      </c>
      <c r="B14">
        <v>0.29913822395885664</v>
      </c>
      <c r="C14">
        <v>1.1270863164496239E-2</v>
      </c>
    </row>
    <row r="15" spans="1:3">
      <c r="A15" s="21">
        <v>100</v>
      </c>
      <c r="B15">
        <v>0.33281398756449931</v>
      </c>
      <c r="C15">
        <v>3.0645712403086115E-2</v>
      </c>
    </row>
    <row r="16" spans="1:3">
      <c r="A16" s="21">
        <v>75</v>
      </c>
      <c r="B16">
        <v>0.36171217742667278</v>
      </c>
      <c r="C16">
        <v>2.0812089696962938E-2</v>
      </c>
    </row>
    <row r="17" spans="1:3">
      <c r="A17" s="21">
        <v>45</v>
      </c>
      <c r="B17">
        <v>0.38517671370664758</v>
      </c>
      <c r="C17">
        <v>6.0709338291372195E-3</v>
      </c>
    </row>
    <row r="18" spans="1:3">
      <c r="A18" s="21">
        <v>25</v>
      </c>
      <c r="B18">
        <v>0.38909211155635143</v>
      </c>
      <c r="C18">
        <v>4.0331060219531784E-2</v>
      </c>
    </row>
    <row r="19" spans="1:3">
      <c r="A19" s="21">
        <v>5</v>
      </c>
      <c r="B19">
        <v>0.32406531433482999</v>
      </c>
      <c r="C19">
        <v>2.9708932766079613E-2</v>
      </c>
    </row>
    <row r="21" spans="1:3">
      <c r="A21" s="24" t="s">
        <v>21</v>
      </c>
      <c r="B21" s="24" t="s">
        <v>20</v>
      </c>
      <c r="C21" s="24" t="s">
        <v>22</v>
      </c>
    </row>
    <row r="22" spans="1:3">
      <c r="A22" s="21">
        <v>175</v>
      </c>
      <c r="B22">
        <v>5.9138158787652015</v>
      </c>
      <c r="C22">
        <v>0.54639965650163835</v>
      </c>
    </row>
    <row r="23" spans="1:3">
      <c r="A23" s="21">
        <v>150</v>
      </c>
      <c r="B23">
        <v>6.0128885289481557</v>
      </c>
      <c r="C23">
        <v>0.32116946051134848</v>
      </c>
    </row>
    <row r="24" spans="1:3">
      <c r="A24" s="21">
        <v>125</v>
      </c>
      <c r="B24">
        <v>6.1735824640859294</v>
      </c>
      <c r="C24">
        <v>0.3382091100179232</v>
      </c>
    </row>
    <row r="25" spans="1:3">
      <c r="A25" s="21">
        <v>100</v>
      </c>
      <c r="B25">
        <v>6.4736078136425803</v>
      </c>
      <c r="C25">
        <v>0.45292969753983714</v>
      </c>
    </row>
    <row r="26" spans="1:3">
      <c r="A26" s="21">
        <v>75</v>
      </c>
      <c r="B26">
        <v>6.5199426425661891</v>
      </c>
      <c r="C26">
        <v>0.34827678540367057</v>
      </c>
    </row>
    <row r="27" spans="1:3">
      <c r="A27" s="21">
        <v>45</v>
      </c>
      <c r="B27">
        <v>6.5014659660927725</v>
      </c>
      <c r="C27">
        <v>0.17497744442163829</v>
      </c>
    </row>
    <row r="28" spans="1:3">
      <c r="A28" s="21">
        <v>25</v>
      </c>
      <c r="B28">
        <v>6.4354557311864413</v>
      </c>
      <c r="C28">
        <v>0.18336598525309658</v>
      </c>
    </row>
    <row r="29" spans="1:3">
      <c r="A29" s="21">
        <v>5</v>
      </c>
      <c r="B29">
        <v>6.5048265386053608</v>
      </c>
      <c r="C29">
        <v>6.1495692961218956E-2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C-MORE Summer 2015 stats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Grabowski</dc:creator>
  <cp:lastModifiedBy>Michael Henson</cp:lastModifiedBy>
  <dcterms:created xsi:type="dcterms:W3CDTF">2015-06-19T21:49:08Z</dcterms:created>
  <dcterms:modified xsi:type="dcterms:W3CDTF">2015-06-20T06:16:43Z</dcterms:modified>
</cp:coreProperties>
</file>